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评估更正\"/>
    </mc:Choice>
  </mc:AlternateContent>
  <xr:revisionPtr revIDLastSave="0" documentId="13_ncr:1_{7F63D4A4-7ABB-43F3-8AAD-6094937385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Sheet1!$A$2:$E$72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C21" i="1" l="1"/>
  <c r="E10" i="1"/>
  <c r="E7" i="1"/>
  <c r="E57" i="1" l="1"/>
  <c r="E41" i="1"/>
  <c r="C27" i="1" l="1"/>
  <c r="C20" i="1" l="1"/>
  <c r="E44" i="1"/>
  <c r="C44" i="1"/>
  <c r="C41" i="1" l="1"/>
  <c r="C10" i="1"/>
  <c r="C33" i="1" l="1"/>
  <c r="C39" i="1" l="1"/>
  <c r="C7" i="1"/>
  <c r="E20" i="1" l="1"/>
  <c r="E71" i="1"/>
  <c r="C57" i="1" l="1"/>
  <c r="C73" i="1" s="1"/>
  <c r="E39" i="1"/>
  <c r="E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4" authorId="0" shapeId="0" xr:uid="{1F9660EE-0EF6-4BBD-A1EF-273E38D83600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=946320+106500-320820+1000</t>
        </r>
      </text>
    </comment>
    <comment ref="D45" authorId="0" shapeId="0" xr:uid="{DA28874E-84F9-4030-B0BF-6E2850E50AAA}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上年41350.3今年报销</t>
        </r>
      </text>
    </comment>
  </commentList>
</comments>
</file>

<file path=xl/sharedStrings.xml><?xml version="1.0" encoding="utf-8"?>
<sst xmlns="http://schemas.openxmlformats.org/spreadsheetml/2006/main" count="129" uniqueCount="117">
  <si>
    <t>单位：元</t>
  </si>
  <si>
    <t>项目</t>
  </si>
  <si>
    <t>收入明细</t>
  </si>
  <si>
    <t>收入</t>
  </si>
  <si>
    <t>支出明细</t>
  </si>
  <si>
    <t>支出</t>
  </si>
  <si>
    <t>助医</t>
  </si>
  <si>
    <t>小计</t>
  </si>
  <si>
    <t>助学</t>
  </si>
  <si>
    <t>冠名基金</t>
  </si>
  <si>
    <t>弥陀慈善基金</t>
  </si>
  <si>
    <t>学子互助基金</t>
  </si>
  <si>
    <t>然梅慈善基金</t>
  </si>
  <si>
    <t>颐养基金</t>
  </si>
  <si>
    <t>展翅基金</t>
  </si>
  <si>
    <t>秘书处日常运作经费</t>
  </si>
  <si>
    <t>工资及补贴</t>
  </si>
  <si>
    <t>社保费</t>
  </si>
  <si>
    <t>办公费</t>
  </si>
  <si>
    <t>水电费</t>
  </si>
  <si>
    <t>修缮费</t>
  </si>
  <si>
    <t>税金及附加费用</t>
  </si>
  <si>
    <t>宣传费</t>
  </si>
  <si>
    <t>交通费</t>
  </si>
  <si>
    <t>住房公积金</t>
  </si>
  <si>
    <t>定向贷款项目</t>
  </si>
  <si>
    <t>合计</t>
  </si>
  <si>
    <t>勒流街道教育发展基金</t>
  </si>
  <si>
    <t>庞氏慈善基金</t>
  </si>
  <si>
    <t>东菱凯琴集团慈善基金</t>
  </si>
  <si>
    <t>澳门顺德勒流同乡会慈善基金</t>
  </si>
  <si>
    <t>清源福利基金</t>
  </si>
  <si>
    <t>司法行政关爱帮扶基金</t>
  </si>
  <si>
    <t>东泰慈善基金</t>
  </si>
  <si>
    <t>勒流文化体育旅游发展基金</t>
  </si>
  <si>
    <t>关爱长者春游活动费</t>
    <phoneticPr fontId="2" type="noConversion"/>
  </si>
  <si>
    <t>小计</t>
    <phoneticPr fontId="2" type="noConversion"/>
  </si>
  <si>
    <t>环卫工人送清凉、凉茶活动活动费用</t>
    <phoneticPr fontId="2" type="noConversion"/>
  </si>
  <si>
    <t>捐助肾病患者</t>
    <phoneticPr fontId="2" type="noConversion"/>
  </si>
  <si>
    <t>扶贫专户</t>
    <phoneticPr fontId="2" type="noConversion"/>
  </si>
  <si>
    <t>扶贫专户630筹款</t>
    <phoneticPr fontId="2" type="noConversion"/>
  </si>
  <si>
    <t>勒流总商会慈善基金</t>
  </si>
  <si>
    <t>两新党组织慈善基金</t>
  </si>
  <si>
    <t>关爱妇女儿童慈善基金</t>
  </si>
  <si>
    <t>广东信华电器有限公司慈善基金</t>
  </si>
  <si>
    <t>勒流慈善会2018年度财务收支情况</t>
    <phoneticPr fontId="2" type="noConversion"/>
  </si>
  <si>
    <t>2018年1月1日-2018年12月31日</t>
    <phoneticPr fontId="2" type="noConversion"/>
  </si>
  <si>
    <t>爱心兑换券</t>
    <phoneticPr fontId="2" type="noConversion"/>
  </si>
  <si>
    <t>安居亮工程（区拔）</t>
    <phoneticPr fontId="2" type="noConversion"/>
  </si>
  <si>
    <t>危房改造（区拔）+（村拔）</t>
    <phoneticPr fontId="2" type="noConversion"/>
  </si>
  <si>
    <t>区拔敬老院空调改造款项款</t>
    <phoneticPr fontId="2" type="noConversion"/>
  </si>
  <si>
    <t>电话费</t>
    <phoneticPr fontId="2" type="noConversion"/>
  </si>
  <si>
    <t>党公用经费（雷州视察）</t>
    <phoneticPr fontId="2" type="noConversion"/>
  </si>
  <si>
    <t>端午龙眼点睛（端午节热心人士捐款）</t>
    <phoneticPr fontId="2" type="noConversion"/>
  </si>
  <si>
    <t>捐赠环卫工人夏日送清凉活动</t>
    <phoneticPr fontId="2" type="noConversion"/>
  </si>
  <si>
    <t>“超市售货员”职业技能培训费用</t>
    <phoneticPr fontId="2" type="noConversion"/>
  </si>
  <si>
    <t>低保核查办公费、人员工资开支</t>
    <phoneticPr fontId="2" type="noConversion"/>
  </si>
  <si>
    <t>危重病儿童救助3人(李远洋、吴梁文静、蔡依洋)</t>
    <phoneticPr fontId="2" type="noConversion"/>
  </si>
  <si>
    <t>捐赠2018年关爱长者春游活动</t>
    <phoneticPr fontId="2" type="noConversion"/>
  </si>
  <si>
    <t>捐赠2018敬老活动</t>
    <phoneticPr fontId="2" type="noConversion"/>
  </si>
  <si>
    <t>“孝亲敬老 尚善勒流”敬老院敬老活动费（其中东泰基金支付25551.6元）</t>
    <phoneticPr fontId="2" type="noConversion"/>
  </si>
  <si>
    <t>2018年新年众善爱心礼包,派发*人次</t>
    <phoneticPr fontId="2" type="noConversion"/>
  </si>
  <si>
    <t>受助学生领袖培训及“伴我成长”筑梦亲子游、助学公益项目学生购买保险</t>
    <phoneticPr fontId="2" type="noConversion"/>
  </si>
  <si>
    <t>助学-受助学习学生暨领袖培训（区拔）</t>
    <phoneticPr fontId="2" type="noConversion"/>
  </si>
  <si>
    <t>端午节活动购买粽子，派发*人次</t>
    <phoneticPr fontId="2" type="noConversion"/>
  </si>
  <si>
    <t>捐赠情暖中秋，爱心礼包</t>
    <phoneticPr fontId="2" type="noConversion"/>
  </si>
  <si>
    <t>顺德长者爱心餐（区拔）</t>
    <phoneticPr fontId="2" type="noConversion"/>
  </si>
  <si>
    <t>情暖中秋派发车辆停车费</t>
    <phoneticPr fontId="2" type="noConversion"/>
  </si>
  <si>
    <t>危房改造12人次</t>
    <phoneticPr fontId="2" type="noConversion"/>
  </si>
  <si>
    <t>危重病困难儿童医疗救助（母亲节义卖、龙眼点睛义卖、日常捐赠）</t>
    <phoneticPr fontId="2" type="noConversion"/>
  </si>
  <si>
    <t>捐赠2018年新年众善爱心礼包（含春节义卖捐款）</t>
    <phoneticPr fontId="2" type="noConversion"/>
  </si>
  <si>
    <t>财政国库支付社会组织党建监测点工作经费</t>
    <phoneticPr fontId="2" type="noConversion"/>
  </si>
  <si>
    <t>圆梦物资（区拔）</t>
    <phoneticPr fontId="2" type="noConversion"/>
  </si>
  <si>
    <t>专项</t>
    <phoneticPr fontId="2" type="noConversion"/>
  </si>
  <si>
    <t>日常慰问（28人次）</t>
    <phoneticPr fontId="2" type="noConversion"/>
  </si>
  <si>
    <t>“助残服务项目”费用（德力超市培训人员工资补贴、购买摄影器材、安装冷气及电脑）</t>
    <phoneticPr fontId="2" type="noConversion"/>
  </si>
  <si>
    <t>德康园爱心饭堂（困难人员餐费补贴及送餐费用）</t>
    <phoneticPr fontId="2" type="noConversion"/>
  </si>
  <si>
    <t>敬老院空调改造报销</t>
    <phoneticPr fontId="2" type="noConversion"/>
  </si>
  <si>
    <t>安居亮工程受助29人</t>
    <phoneticPr fontId="2" type="noConversion"/>
  </si>
  <si>
    <t>爱心驿站添置物资（床、棉被等）</t>
    <phoneticPr fontId="2" type="noConversion"/>
  </si>
  <si>
    <t>生育津贴返还（员工产假社保补贴）</t>
    <phoneticPr fontId="2" type="noConversion"/>
  </si>
  <si>
    <t>公务接待费（招待费）</t>
    <phoneticPr fontId="2" type="noConversion"/>
  </si>
  <si>
    <t>勒流镇街道在读优秀学生进行及优秀教师奖励，教育基础设施建设支出</t>
    <phoneticPr fontId="2" type="noConversion"/>
  </si>
  <si>
    <t>帮扶闾低保26户/100元/18个月</t>
    <phoneticPr fontId="2" type="noConversion"/>
  </si>
  <si>
    <t>勒流镇街道在读优秀学生进行奖励</t>
    <phoneticPr fontId="2" type="noConversion"/>
  </si>
  <si>
    <t>助老322人次</t>
    <phoneticPr fontId="2" type="noConversion"/>
  </si>
  <si>
    <t>助困202人次、外工子女救助4人</t>
    <phoneticPr fontId="2" type="noConversion"/>
  </si>
  <si>
    <t>总商会资助老年大学图书管理系统及空调采购、3861公益创投资助，女企慰问困难母亲、富裕村、扶闾村、江村、大晚建设儿童书阁费用</t>
    <phoneticPr fontId="2" type="noConversion"/>
  </si>
  <si>
    <t>“关爱环卫工人、夏日送清凉”活动3000元、“情暖春节”活动-发放环卫工人爱心礼包10000元</t>
    <phoneticPr fontId="2" type="noConversion"/>
  </si>
  <si>
    <t>2018年春节慰问企业困难党员慰问金34人</t>
    <phoneticPr fontId="2" type="noConversion"/>
  </si>
  <si>
    <t>帮扶困难家庭360次户</t>
    <phoneticPr fontId="2" type="noConversion"/>
  </si>
  <si>
    <t>特定村敬老慰问购买物资（米.油）、第5届“3861”公益创投大赛资金资助</t>
    <phoneticPr fontId="2" type="noConversion"/>
  </si>
  <si>
    <t>资助困难外来人员丧葬费1人、资助困难学生1人</t>
    <phoneticPr fontId="2" type="noConversion"/>
  </si>
  <si>
    <t>清源敬老节活动饮料、奖牌、工艺品、活动策划费、不方便出席的长者利是</t>
    <phoneticPr fontId="2" type="noConversion"/>
  </si>
  <si>
    <t>开支刑满释放人员梅*甜购置生活用品费用</t>
    <phoneticPr fontId="2" type="noConversion"/>
  </si>
  <si>
    <t>“孝亲敬老 尚善勒流”敬老活动费用、“关爱环卫工人、夏日送清凉”活动费用、西藏学子图书费、“情暖春节”活动礼包</t>
    <phoneticPr fontId="2" type="noConversion"/>
  </si>
  <si>
    <t>勒流街道宣传、文化、体育及旅游、美食等项目费用</t>
    <phoneticPr fontId="2" type="noConversion"/>
  </si>
  <si>
    <t>公益大卖场费用及爱心屋购买椅子</t>
    <phoneticPr fontId="2" type="noConversion"/>
  </si>
  <si>
    <t>勒流长者综合服务中心服务费、饭堂服务费、器械维护费、购买送餐人员保险、常规助困3人次</t>
    <phoneticPr fontId="2" type="noConversion"/>
  </si>
  <si>
    <t>捐助肾病患者1439人次</t>
    <phoneticPr fontId="2" type="noConversion"/>
  </si>
  <si>
    <t>“六一”儿童节慰问困难儿童</t>
    <phoneticPr fontId="2" type="noConversion"/>
  </si>
  <si>
    <t>其他办公支出</t>
    <phoneticPr fontId="2" type="noConversion"/>
  </si>
  <si>
    <t>金马慈善基金</t>
    <phoneticPr fontId="2" type="noConversion"/>
  </si>
  <si>
    <t>“超市售货员”职业技能培训（收人社局税后）</t>
    <phoneticPr fontId="2" type="noConversion"/>
  </si>
  <si>
    <t>低保核查（人社局税后）</t>
    <phoneticPr fontId="2" type="noConversion"/>
  </si>
  <si>
    <t>特别医疗救助</t>
    <phoneticPr fontId="2" type="noConversion"/>
  </si>
  <si>
    <t>其他日常捐款</t>
    <phoneticPr fontId="2" type="noConversion"/>
  </si>
  <si>
    <t>折旧费</t>
  </si>
  <si>
    <t>圆梦行动</t>
    <phoneticPr fontId="2" type="noConversion"/>
  </si>
  <si>
    <t>税金及附加</t>
    <phoneticPr fontId="2" type="noConversion"/>
  </si>
  <si>
    <t>增值税</t>
    <phoneticPr fontId="2" type="noConversion"/>
  </si>
  <si>
    <t>顺德区医疗救助（区拔）</t>
    <phoneticPr fontId="2" type="noConversion"/>
  </si>
  <si>
    <t>助学（2018年何仰宗、何智峰阖府、刘肖玲助学）助学4人</t>
    <phoneticPr fontId="2" type="noConversion"/>
  </si>
  <si>
    <t>利息收益</t>
    <phoneticPr fontId="2" type="noConversion"/>
  </si>
  <si>
    <t>制服团队</t>
  </si>
  <si>
    <t>活动经费（老龄大学插花活动费）</t>
  </si>
  <si>
    <t>勒流龙眼长综购买家具及厨具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</si>
</sst>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0.00_);[Red]\(0.00\)"/>
    <numFmt numFmtId="178" formatCode="#,##0.00_);[Red]\(#,##0.00\)"/>
  </numFmts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178" fontId="5" fillId="0" borderId="2" xfId="0" applyNumberFormat="1" applyFont="1" applyBorder="1">
      <alignment vertical="center"/>
    </xf>
    <xf numFmtId="0" fontId="5" fillId="0" borderId="2" xfId="0" applyFont="1" applyBorder="1" applyAlignment="1">
      <alignment vertical="center"/>
    </xf>
    <xf numFmtId="178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vertical="center"/>
      <protection locked="0"/>
    </xf>
    <xf numFmtId="4" fontId="5" fillId="0" borderId="0" xfId="0" applyNumberFormat="1" applyFo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vertical="center"/>
    </xf>
    <xf numFmtId="178" fontId="5" fillId="0" borderId="0" xfId="0" applyNumberFormat="1" applyFont="1" applyFill="1">
      <alignment vertical="center"/>
    </xf>
    <xf numFmtId="178" fontId="5" fillId="0" borderId="2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="89" zoomScaleNormal="89" workbookViewId="0">
      <pane ySplit="3" topLeftCell="A70" activePane="bottomLeft" state="frozen"/>
      <selection pane="bottomLeft" activeCell="B36" sqref="A36:XFD36"/>
    </sheetView>
  </sheetViews>
  <sheetFormatPr defaultColWidth="9" defaultRowHeight="13.5" x14ac:dyDescent="0.15"/>
  <cols>
    <col min="1" max="1" width="13.375" style="1" customWidth="1"/>
    <col min="2" max="2" width="46.375" style="1" customWidth="1"/>
    <col min="3" max="3" width="19.625" style="2" customWidth="1"/>
    <col min="4" max="4" width="46.375" style="1" customWidth="1"/>
    <col min="5" max="5" width="19.625" style="2" customWidth="1"/>
    <col min="6" max="6" width="11.625" style="1" bestFit="1" customWidth="1"/>
    <col min="7" max="16384" width="9" style="1"/>
  </cols>
  <sheetData>
    <row r="1" spans="1:5" ht="33" customHeight="1" x14ac:dyDescent="0.15">
      <c r="A1" s="40" t="s">
        <v>45</v>
      </c>
      <c r="B1" s="40"/>
      <c r="C1" s="40"/>
      <c r="D1" s="40"/>
      <c r="E1" s="40"/>
    </row>
    <row r="2" spans="1:5" ht="26.1" customHeight="1" x14ac:dyDescent="0.15">
      <c r="D2" s="1" t="s">
        <v>46</v>
      </c>
      <c r="E2" s="3" t="s">
        <v>0</v>
      </c>
    </row>
    <row r="3" spans="1:5" s="6" customFormat="1" ht="27" customHeight="1" x14ac:dyDescent="0.15">
      <c r="A3" s="4" t="s">
        <v>1</v>
      </c>
      <c r="B3" s="4" t="s">
        <v>2</v>
      </c>
      <c r="C3" s="5" t="s">
        <v>3</v>
      </c>
      <c r="D3" s="4" t="s">
        <v>4</v>
      </c>
      <c r="E3" s="5" t="s">
        <v>5</v>
      </c>
    </row>
    <row r="4" spans="1:5" ht="27.95" customHeight="1" x14ac:dyDescent="0.15">
      <c r="A4" s="41" t="s">
        <v>6</v>
      </c>
      <c r="B4" s="7" t="s">
        <v>111</v>
      </c>
      <c r="C4" s="8">
        <v>625500</v>
      </c>
      <c r="D4" s="7" t="s">
        <v>105</v>
      </c>
      <c r="E4" s="9">
        <v>1396850</v>
      </c>
    </row>
    <row r="5" spans="1:5" ht="27.95" customHeight="1" x14ac:dyDescent="0.15">
      <c r="A5" s="41"/>
      <c r="B5" s="10" t="s">
        <v>69</v>
      </c>
      <c r="C5" s="8">
        <v>28152.6</v>
      </c>
      <c r="D5" s="10" t="s">
        <v>57</v>
      </c>
      <c r="E5" s="9">
        <v>28000</v>
      </c>
    </row>
    <row r="6" spans="1:5" ht="27.95" customHeight="1" x14ac:dyDescent="0.15">
      <c r="A6" s="41"/>
      <c r="B6" s="7" t="s">
        <v>38</v>
      </c>
      <c r="C6" s="8">
        <v>6473.42</v>
      </c>
      <c r="D6" s="7" t="s">
        <v>99</v>
      </c>
      <c r="E6" s="9">
        <v>59060</v>
      </c>
    </row>
    <row r="7" spans="1:5" ht="27.95" customHeight="1" x14ac:dyDescent="0.15">
      <c r="A7" s="41"/>
      <c r="B7" s="11" t="s">
        <v>36</v>
      </c>
      <c r="C7" s="12">
        <f>SUM(C4:C6)</f>
        <v>660126.02</v>
      </c>
      <c r="D7" s="11" t="s">
        <v>7</v>
      </c>
      <c r="E7" s="13">
        <f>SUM(E4:E6)</f>
        <v>1483910</v>
      </c>
    </row>
    <row r="8" spans="1:5" ht="27.95" customHeight="1" x14ac:dyDescent="0.15">
      <c r="A8" s="41" t="s">
        <v>8</v>
      </c>
      <c r="B8" s="7" t="s">
        <v>63</v>
      </c>
      <c r="C8" s="8">
        <v>80000</v>
      </c>
      <c r="D8" s="10" t="s">
        <v>62</v>
      </c>
      <c r="E8" s="9">
        <v>81646.05</v>
      </c>
    </row>
    <row r="9" spans="1:5" ht="27.95" customHeight="1" x14ac:dyDescent="0.15">
      <c r="A9" s="41"/>
      <c r="B9" s="7"/>
      <c r="C9" s="8"/>
      <c r="D9" s="14" t="s">
        <v>112</v>
      </c>
      <c r="E9" s="9">
        <v>16000</v>
      </c>
    </row>
    <row r="10" spans="1:5" ht="27.95" customHeight="1" x14ac:dyDescent="0.15">
      <c r="A10" s="41"/>
      <c r="B10" s="11" t="s">
        <v>7</v>
      </c>
      <c r="C10" s="12">
        <f>SUM(C8:C9)</f>
        <v>80000</v>
      </c>
      <c r="D10" s="11" t="s">
        <v>7</v>
      </c>
      <c r="E10" s="13">
        <f>SUM(E8:E9)</f>
        <v>97646.05</v>
      </c>
    </row>
    <row r="11" spans="1:5" ht="27.95" customHeight="1" x14ac:dyDescent="0.15">
      <c r="A11" s="42"/>
      <c r="B11" s="7" t="s">
        <v>58</v>
      </c>
      <c r="C11" s="8">
        <v>17000</v>
      </c>
      <c r="D11" s="7" t="s">
        <v>35</v>
      </c>
      <c r="E11" s="9">
        <v>16960</v>
      </c>
    </row>
    <row r="12" spans="1:5" ht="27.95" customHeight="1" x14ac:dyDescent="0.15">
      <c r="A12" s="42"/>
      <c r="B12" s="7" t="s">
        <v>59</v>
      </c>
      <c r="C12" s="8">
        <v>21400</v>
      </c>
      <c r="D12" s="10" t="s">
        <v>60</v>
      </c>
      <c r="E12" s="9">
        <v>20000</v>
      </c>
    </row>
    <row r="13" spans="1:5" ht="27.95" customHeight="1" x14ac:dyDescent="0.15">
      <c r="A13" s="42"/>
      <c r="B13" s="7" t="s">
        <v>70</v>
      </c>
      <c r="C13" s="8">
        <v>40000</v>
      </c>
      <c r="D13" s="7" t="s">
        <v>61</v>
      </c>
      <c r="E13" s="9">
        <v>50244</v>
      </c>
    </row>
    <row r="14" spans="1:5" ht="27.95" customHeight="1" x14ac:dyDescent="0.15">
      <c r="A14" s="42"/>
      <c r="B14" s="15" t="s">
        <v>53</v>
      </c>
      <c r="C14" s="16">
        <v>21000</v>
      </c>
      <c r="D14" s="7" t="s">
        <v>64</v>
      </c>
      <c r="E14" s="16">
        <v>23666.6</v>
      </c>
    </row>
    <row r="15" spans="1:5" ht="27.95" customHeight="1" x14ac:dyDescent="0.15">
      <c r="A15" s="42"/>
      <c r="B15" s="15" t="s">
        <v>65</v>
      </c>
      <c r="C15" s="16">
        <v>1680</v>
      </c>
      <c r="D15" s="7" t="s">
        <v>67</v>
      </c>
      <c r="E15" s="16">
        <v>76</v>
      </c>
    </row>
    <row r="16" spans="1:5" ht="27.95" customHeight="1" x14ac:dyDescent="0.15">
      <c r="A16" s="42"/>
      <c r="B16" s="15" t="s">
        <v>54</v>
      </c>
      <c r="C16" s="16">
        <v>8605</v>
      </c>
      <c r="D16" s="7" t="s">
        <v>37</v>
      </c>
      <c r="E16" s="16">
        <v>8200</v>
      </c>
    </row>
    <row r="17" spans="1:5" ht="27.95" customHeight="1" x14ac:dyDescent="0.15">
      <c r="A17" s="42"/>
      <c r="B17" s="15" t="s">
        <v>106</v>
      </c>
      <c r="C17" s="8">
        <v>0.15</v>
      </c>
      <c r="D17" s="7" t="s">
        <v>100</v>
      </c>
      <c r="E17" s="9">
        <v>13627.67</v>
      </c>
    </row>
    <row r="18" spans="1:5" ht="27.95" customHeight="1" x14ac:dyDescent="0.15">
      <c r="A18" s="42"/>
      <c r="B18" s="7"/>
      <c r="C18" s="8"/>
      <c r="D18" s="17" t="s">
        <v>74</v>
      </c>
      <c r="E18" s="16">
        <v>4051.2</v>
      </c>
    </row>
    <row r="19" spans="1:5" ht="27.95" customHeight="1" x14ac:dyDescent="0.15">
      <c r="A19" s="42"/>
      <c r="B19" s="7"/>
      <c r="C19" s="8"/>
      <c r="D19" s="17" t="s">
        <v>47</v>
      </c>
      <c r="E19" s="16">
        <v>152383.10000000003</v>
      </c>
    </row>
    <row r="20" spans="1:5" ht="27.95" customHeight="1" x14ac:dyDescent="0.15">
      <c r="A20" s="43"/>
      <c r="B20" s="11" t="s">
        <v>7</v>
      </c>
      <c r="C20" s="12">
        <f>SUM(C11:C19)</f>
        <v>109685.15</v>
      </c>
      <c r="D20" s="11" t="s">
        <v>7</v>
      </c>
      <c r="E20" s="12">
        <f>SUM(E11:E19)</f>
        <v>289208.57000000007</v>
      </c>
    </row>
    <row r="21" spans="1:5" ht="27.95" customHeight="1" x14ac:dyDescent="0.15">
      <c r="A21" s="41" t="s">
        <v>9</v>
      </c>
      <c r="B21" s="7" t="s">
        <v>27</v>
      </c>
      <c r="C21" s="8">
        <f>16546106.86-9080000</f>
        <v>7466106.8599999994</v>
      </c>
      <c r="D21" s="10" t="s">
        <v>82</v>
      </c>
      <c r="E21" s="9">
        <v>4065679.11</v>
      </c>
    </row>
    <row r="22" spans="1:5" ht="27.95" customHeight="1" x14ac:dyDescent="0.15">
      <c r="A22" s="41"/>
      <c r="B22" s="7" t="s">
        <v>102</v>
      </c>
      <c r="C22" s="8">
        <v>43800</v>
      </c>
      <c r="D22" s="7" t="s">
        <v>83</v>
      </c>
      <c r="E22" s="9">
        <v>42000</v>
      </c>
    </row>
    <row r="23" spans="1:5" ht="27.95" customHeight="1" x14ac:dyDescent="0.15">
      <c r="A23" s="41"/>
      <c r="B23" s="7" t="s">
        <v>10</v>
      </c>
      <c r="C23" s="8">
        <v>60000</v>
      </c>
      <c r="D23" s="10" t="s">
        <v>85</v>
      </c>
      <c r="E23" s="9">
        <v>67400</v>
      </c>
    </row>
    <row r="24" spans="1:5" ht="27.95" customHeight="1" x14ac:dyDescent="0.15">
      <c r="A24" s="41"/>
      <c r="B24" s="7" t="s">
        <v>11</v>
      </c>
      <c r="C24" s="8">
        <v>335729.28</v>
      </c>
      <c r="D24" s="7" t="s">
        <v>86</v>
      </c>
      <c r="E24" s="9">
        <v>240615</v>
      </c>
    </row>
    <row r="25" spans="1:5" ht="42.75" customHeight="1" x14ac:dyDescent="0.15">
      <c r="A25" s="41"/>
      <c r="B25" s="7" t="s">
        <v>41</v>
      </c>
      <c r="C25" s="8">
        <v>0</v>
      </c>
      <c r="D25" s="10" t="s">
        <v>87</v>
      </c>
      <c r="E25" s="9">
        <v>222888.2</v>
      </c>
    </row>
    <row r="26" spans="1:5" ht="27.95" customHeight="1" x14ac:dyDescent="0.15">
      <c r="A26" s="41"/>
      <c r="B26" s="7" t="s">
        <v>28</v>
      </c>
      <c r="C26" s="18">
        <v>0</v>
      </c>
      <c r="D26" s="10" t="s">
        <v>88</v>
      </c>
      <c r="E26" s="9">
        <v>13000</v>
      </c>
    </row>
    <row r="27" spans="1:5" ht="27.95" customHeight="1" x14ac:dyDescent="0.15">
      <c r="A27" s="41"/>
      <c r="B27" s="7" t="s">
        <v>42</v>
      </c>
      <c r="C27" s="8">
        <f>9800</f>
        <v>9800</v>
      </c>
      <c r="D27" s="10" t="s">
        <v>89</v>
      </c>
      <c r="E27" s="9">
        <v>23000</v>
      </c>
    </row>
    <row r="28" spans="1:5" ht="27.95" customHeight="1" x14ac:dyDescent="0.15">
      <c r="A28" s="41"/>
      <c r="B28" s="7" t="s">
        <v>43</v>
      </c>
      <c r="C28" s="8">
        <v>70000</v>
      </c>
      <c r="D28" s="10" t="s">
        <v>90</v>
      </c>
      <c r="E28" s="9">
        <v>72000</v>
      </c>
    </row>
    <row r="29" spans="1:5" ht="27.95" customHeight="1" x14ac:dyDescent="0.15">
      <c r="A29" s="41"/>
      <c r="B29" s="7" t="s">
        <v>44</v>
      </c>
      <c r="C29" s="8">
        <v>130000</v>
      </c>
      <c r="D29" s="10" t="s">
        <v>91</v>
      </c>
      <c r="E29" s="9">
        <v>129774</v>
      </c>
    </row>
    <row r="30" spans="1:5" ht="27.95" customHeight="1" x14ac:dyDescent="0.15">
      <c r="A30" s="41"/>
      <c r="B30" s="7" t="s">
        <v>13</v>
      </c>
      <c r="C30" s="8">
        <v>126554.5</v>
      </c>
      <c r="D30" s="10" t="s">
        <v>98</v>
      </c>
      <c r="E30" s="9">
        <v>1316069.79</v>
      </c>
    </row>
    <row r="31" spans="1:5" ht="27.95" customHeight="1" x14ac:dyDescent="0.15">
      <c r="A31" s="41"/>
      <c r="B31" s="7" t="s">
        <v>12</v>
      </c>
      <c r="C31" s="8">
        <v>0</v>
      </c>
      <c r="D31" s="10" t="s">
        <v>92</v>
      </c>
      <c r="E31" s="9">
        <v>8800</v>
      </c>
    </row>
    <row r="32" spans="1:5" ht="27.95" customHeight="1" x14ac:dyDescent="0.15">
      <c r="A32" s="41"/>
      <c r="B32" s="7" t="s">
        <v>29</v>
      </c>
      <c r="C32" s="8">
        <v>138000</v>
      </c>
      <c r="D32" s="10" t="s">
        <v>84</v>
      </c>
      <c r="E32" s="9">
        <v>300000</v>
      </c>
    </row>
    <row r="33" spans="1:5" ht="27.95" customHeight="1" x14ac:dyDescent="0.15">
      <c r="A33" s="41"/>
      <c r="B33" s="7" t="s">
        <v>30</v>
      </c>
      <c r="C33" s="8">
        <f>325000+15000</f>
        <v>340000</v>
      </c>
      <c r="D33" s="10"/>
      <c r="E33" s="9">
        <v>0</v>
      </c>
    </row>
    <row r="34" spans="1:5" ht="27.95" customHeight="1" x14ac:dyDescent="0.15">
      <c r="A34" s="41"/>
      <c r="B34" s="7" t="s">
        <v>31</v>
      </c>
      <c r="C34" s="8">
        <v>256760</v>
      </c>
      <c r="D34" s="10" t="s">
        <v>93</v>
      </c>
      <c r="E34" s="9">
        <v>33913.599999999999</v>
      </c>
    </row>
    <row r="35" spans="1:5" ht="27.95" customHeight="1" x14ac:dyDescent="0.15">
      <c r="A35" s="41"/>
      <c r="B35" s="7" t="s">
        <v>32</v>
      </c>
      <c r="C35" s="8">
        <v>0</v>
      </c>
      <c r="D35" s="10" t="s">
        <v>94</v>
      </c>
      <c r="E35" s="9">
        <v>1113.4000000000001</v>
      </c>
    </row>
    <row r="36" spans="1:5" ht="42" customHeight="1" x14ac:dyDescent="0.15">
      <c r="A36" s="41"/>
      <c r="B36" s="7" t="s">
        <v>33</v>
      </c>
      <c r="C36" s="8">
        <v>0</v>
      </c>
      <c r="D36" s="10" t="s">
        <v>95</v>
      </c>
      <c r="E36" s="9">
        <v>86855.8</v>
      </c>
    </row>
    <row r="37" spans="1:5" ht="27.95" customHeight="1" x14ac:dyDescent="0.15">
      <c r="A37" s="41"/>
      <c r="B37" s="7" t="s">
        <v>34</v>
      </c>
      <c r="C37" s="8">
        <v>1000000</v>
      </c>
      <c r="D37" s="10" t="s">
        <v>96</v>
      </c>
      <c r="E37" s="9">
        <v>1291782.26</v>
      </c>
    </row>
    <row r="38" spans="1:5" ht="27.95" customHeight="1" x14ac:dyDescent="0.15">
      <c r="A38" s="41"/>
      <c r="B38" s="7" t="s">
        <v>14</v>
      </c>
      <c r="C38" s="8">
        <v>21583.3</v>
      </c>
      <c r="D38" s="10" t="s">
        <v>97</v>
      </c>
      <c r="E38" s="9">
        <v>7124</v>
      </c>
    </row>
    <row r="39" spans="1:5" ht="27.95" customHeight="1" x14ac:dyDescent="0.15">
      <c r="A39" s="41"/>
      <c r="B39" s="11" t="s">
        <v>7</v>
      </c>
      <c r="C39" s="12">
        <f>SUM(C21:C38)</f>
        <v>9998333.9400000013</v>
      </c>
      <c r="D39" s="11" t="s">
        <v>7</v>
      </c>
      <c r="E39" s="13">
        <f>SUM(E21:E38)</f>
        <v>7922015.1599999992</v>
      </c>
    </row>
    <row r="40" spans="1:5" ht="27.95" customHeight="1" x14ac:dyDescent="0.15">
      <c r="A40" s="41" t="s">
        <v>39</v>
      </c>
      <c r="B40" s="7" t="s">
        <v>40</v>
      </c>
      <c r="C40" s="8">
        <v>918358.4</v>
      </c>
      <c r="D40" s="7"/>
      <c r="E40" s="9">
        <v>0</v>
      </c>
    </row>
    <row r="41" spans="1:5" ht="27.95" customHeight="1" x14ac:dyDescent="0.15">
      <c r="A41" s="41"/>
      <c r="B41" s="19" t="s">
        <v>7</v>
      </c>
      <c r="C41" s="12">
        <f>SUM(C40)</f>
        <v>918358.4</v>
      </c>
      <c r="D41" s="19" t="s">
        <v>7</v>
      </c>
      <c r="E41" s="13">
        <f>SUM(E40)</f>
        <v>0</v>
      </c>
    </row>
    <row r="42" spans="1:5" ht="27.95" customHeight="1" x14ac:dyDescent="0.15">
      <c r="A42" s="41"/>
      <c r="B42" s="15" t="s">
        <v>103</v>
      </c>
      <c r="C42" s="8">
        <v>27766.99</v>
      </c>
      <c r="D42" s="7" t="s">
        <v>55</v>
      </c>
      <c r="E42" s="9">
        <v>27766.99</v>
      </c>
    </row>
    <row r="43" spans="1:5" ht="27.95" customHeight="1" x14ac:dyDescent="0.15">
      <c r="A43" s="41"/>
      <c r="B43" s="15" t="s">
        <v>104</v>
      </c>
      <c r="C43" s="8">
        <v>135922.32999999999</v>
      </c>
      <c r="D43" s="17" t="s">
        <v>56</v>
      </c>
      <c r="E43" s="30">
        <v>102699.91</v>
      </c>
    </row>
    <row r="44" spans="1:5" ht="27.95" customHeight="1" x14ac:dyDescent="0.15">
      <c r="A44" s="41"/>
      <c r="B44" s="11" t="s">
        <v>7</v>
      </c>
      <c r="C44" s="12">
        <f>SUM(C42:C43)</f>
        <v>163689.31999999998</v>
      </c>
      <c r="D44" s="11" t="s">
        <v>7</v>
      </c>
      <c r="E44" s="12">
        <f>SUM(E42:E43)</f>
        <v>130466.90000000001</v>
      </c>
    </row>
    <row r="45" spans="1:5" ht="27.95" customHeight="1" x14ac:dyDescent="0.15">
      <c r="A45" s="41" t="s">
        <v>73</v>
      </c>
      <c r="B45" s="15" t="s">
        <v>72</v>
      </c>
      <c r="C45" s="8">
        <v>50000</v>
      </c>
      <c r="D45" s="10" t="s">
        <v>108</v>
      </c>
      <c r="E45" s="16">
        <v>95548.4</v>
      </c>
    </row>
    <row r="46" spans="1:5" ht="27.95" customHeight="1" x14ac:dyDescent="0.15">
      <c r="A46" s="41"/>
      <c r="B46" s="15" t="s">
        <v>66</v>
      </c>
      <c r="C46" s="16">
        <v>72511.25</v>
      </c>
      <c r="D46" s="10" t="s">
        <v>76</v>
      </c>
      <c r="E46" s="16">
        <v>136375.4</v>
      </c>
    </row>
    <row r="47" spans="1:5" ht="27.95" customHeight="1" x14ac:dyDescent="0.15">
      <c r="A47" s="41"/>
      <c r="B47" s="15" t="s">
        <v>50</v>
      </c>
      <c r="C47" s="16">
        <v>320820</v>
      </c>
      <c r="D47" s="15" t="s">
        <v>77</v>
      </c>
      <c r="E47" s="9">
        <v>320820</v>
      </c>
    </row>
    <row r="48" spans="1:5" ht="27.95" customHeight="1" x14ac:dyDescent="0.15">
      <c r="A48" s="41"/>
      <c r="B48" s="15" t="s">
        <v>49</v>
      </c>
      <c r="C48" s="16">
        <v>115003.11</v>
      </c>
      <c r="D48" s="15" t="s">
        <v>68</v>
      </c>
      <c r="E48" s="16">
        <v>142504.13</v>
      </c>
    </row>
    <row r="49" spans="1:6" ht="27.95" customHeight="1" x14ac:dyDescent="0.15">
      <c r="A49" s="41"/>
      <c r="B49" s="7" t="s">
        <v>48</v>
      </c>
      <c r="C49" s="8">
        <v>150000</v>
      </c>
      <c r="D49" s="7" t="s">
        <v>78</v>
      </c>
      <c r="E49" s="16">
        <v>74147.5</v>
      </c>
    </row>
    <row r="50" spans="1:6" ht="27.95" customHeight="1" x14ac:dyDescent="0.15">
      <c r="A50" s="41"/>
      <c r="B50" s="7" t="s">
        <v>80</v>
      </c>
      <c r="C50" s="8">
        <v>15869.35</v>
      </c>
      <c r="D50" s="7" t="s">
        <v>79</v>
      </c>
      <c r="E50" s="9">
        <v>7980</v>
      </c>
    </row>
    <row r="51" spans="1:6" ht="27.95" customHeight="1" x14ac:dyDescent="0.15">
      <c r="A51" s="41"/>
      <c r="B51" s="7"/>
      <c r="C51" s="8"/>
      <c r="D51" s="10" t="s">
        <v>75</v>
      </c>
      <c r="E51" s="9">
        <v>57001.48</v>
      </c>
    </row>
    <row r="52" spans="1:6" ht="27.95" customHeight="1" x14ac:dyDescent="0.15">
      <c r="A52" s="41"/>
      <c r="B52" s="7" t="s">
        <v>71</v>
      </c>
      <c r="C52" s="8">
        <v>3000</v>
      </c>
      <c r="D52" s="7" t="s">
        <v>52</v>
      </c>
      <c r="E52" s="9">
        <v>2337</v>
      </c>
    </row>
    <row r="53" spans="1:6" ht="27.95" customHeight="1" x14ac:dyDescent="0.15">
      <c r="A53" s="41"/>
      <c r="B53" s="15" t="s">
        <v>110</v>
      </c>
      <c r="C53" s="8">
        <v>1619.42</v>
      </c>
      <c r="D53" s="7" t="s">
        <v>109</v>
      </c>
      <c r="E53" s="9">
        <v>230.39</v>
      </c>
    </row>
    <row r="54" spans="1:6" ht="27.95" customHeight="1" x14ac:dyDescent="0.15">
      <c r="A54" s="41"/>
      <c r="B54" s="15"/>
      <c r="C54" s="8"/>
      <c r="D54" s="7" t="s">
        <v>114</v>
      </c>
      <c r="E54" s="9">
        <v>32464.91</v>
      </c>
    </row>
    <row r="55" spans="1:6" ht="27.95" customHeight="1" x14ac:dyDescent="0.15">
      <c r="A55" s="41"/>
      <c r="B55" s="15"/>
      <c r="C55" s="8"/>
      <c r="D55" s="7" t="s">
        <v>115</v>
      </c>
      <c r="E55" s="9">
        <v>1000</v>
      </c>
    </row>
    <row r="56" spans="1:6" ht="27.95" customHeight="1" x14ac:dyDescent="0.15">
      <c r="A56" s="41"/>
      <c r="B56" s="15"/>
      <c r="C56" s="8"/>
      <c r="D56" s="7" t="s">
        <v>116</v>
      </c>
      <c r="E56" s="9">
        <v>2950</v>
      </c>
    </row>
    <row r="57" spans="1:6" ht="27.95" customHeight="1" x14ac:dyDescent="0.15">
      <c r="A57" s="41"/>
      <c r="B57" s="11" t="s">
        <v>7</v>
      </c>
      <c r="C57" s="12">
        <f>SUM(C45:C56)</f>
        <v>728823.13</v>
      </c>
      <c r="D57" s="11"/>
      <c r="E57" s="13">
        <f>SUM(E45:E56)</f>
        <v>873359.21000000008</v>
      </c>
    </row>
    <row r="58" spans="1:6" ht="27.95" customHeight="1" x14ac:dyDescent="0.15">
      <c r="A58" s="31" t="s">
        <v>15</v>
      </c>
      <c r="B58" s="34"/>
      <c r="C58" s="37"/>
      <c r="D58" s="7" t="s">
        <v>16</v>
      </c>
      <c r="E58" s="16">
        <v>341745</v>
      </c>
      <c r="F58" s="20"/>
    </row>
    <row r="59" spans="1:6" ht="27.95" customHeight="1" x14ac:dyDescent="0.15">
      <c r="A59" s="32"/>
      <c r="B59" s="35"/>
      <c r="C59" s="38"/>
      <c r="D59" s="21" t="s">
        <v>17</v>
      </c>
      <c r="E59" s="9">
        <v>39552.74</v>
      </c>
      <c r="F59" s="20"/>
    </row>
    <row r="60" spans="1:6" ht="27.95" customHeight="1" x14ac:dyDescent="0.15">
      <c r="A60" s="32"/>
      <c r="B60" s="35"/>
      <c r="C60" s="38"/>
      <c r="D60" s="21" t="s">
        <v>18</v>
      </c>
      <c r="E60" s="9">
        <v>68801.240000000005</v>
      </c>
      <c r="F60" s="20"/>
    </row>
    <row r="61" spans="1:6" ht="27.95" customHeight="1" x14ac:dyDescent="0.15">
      <c r="A61" s="32"/>
      <c r="B61" s="35"/>
      <c r="C61" s="38"/>
      <c r="D61" s="21" t="s">
        <v>19</v>
      </c>
      <c r="E61" s="16">
        <v>14175.53</v>
      </c>
      <c r="F61" s="20"/>
    </row>
    <row r="62" spans="1:6" ht="27.95" customHeight="1" x14ac:dyDescent="0.15">
      <c r="A62" s="32"/>
      <c r="B62" s="35"/>
      <c r="C62" s="38"/>
      <c r="D62" s="21" t="s">
        <v>51</v>
      </c>
      <c r="E62" s="16">
        <v>5522.99</v>
      </c>
      <c r="F62" s="20"/>
    </row>
    <row r="63" spans="1:6" ht="27.95" customHeight="1" x14ac:dyDescent="0.15">
      <c r="A63" s="32"/>
      <c r="B63" s="35"/>
      <c r="C63" s="38"/>
      <c r="D63" s="21" t="s">
        <v>20</v>
      </c>
      <c r="E63" s="16">
        <v>2843.7</v>
      </c>
      <c r="F63" s="20"/>
    </row>
    <row r="64" spans="1:6" ht="27.95" customHeight="1" x14ac:dyDescent="0.15">
      <c r="A64" s="32"/>
      <c r="B64" s="35"/>
      <c r="C64" s="38"/>
      <c r="D64" s="21" t="s">
        <v>81</v>
      </c>
      <c r="E64" s="16">
        <v>10274.700000000001</v>
      </c>
      <c r="F64" s="22"/>
    </row>
    <row r="65" spans="1:6" ht="27.95" customHeight="1" x14ac:dyDescent="0.15">
      <c r="A65" s="32"/>
      <c r="B65" s="35"/>
      <c r="C65" s="38"/>
      <c r="D65" s="21" t="s">
        <v>21</v>
      </c>
      <c r="E65" s="16">
        <v>1093.52</v>
      </c>
      <c r="F65" s="20"/>
    </row>
    <row r="66" spans="1:6" ht="27.95" customHeight="1" x14ac:dyDescent="0.15">
      <c r="A66" s="32"/>
      <c r="B66" s="35"/>
      <c r="C66" s="38"/>
      <c r="D66" s="21" t="s">
        <v>101</v>
      </c>
      <c r="E66" s="16">
        <v>115404.54</v>
      </c>
      <c r="F66" s="20"/>
    </row>
    <row r="67" spans="1:6" ht="27.95" customHeight="1" x14ac:dyDescent="0.15">
      <c r="A67" s="32"/>
      <c r="B67" s="35"/>
      <c r="C67" s="38"/>
      <c r="D67" s="22" t="s">
        <v>107</v>
      </c>
      <c r="E67" s="20">
        <v>61371.96</v>
      </c>
      <c r="F67" s="20"/>
    </row>
    <row r="68" spans="1:6" ht="27.95" customHeight="1" x14ac:dyDescent="0.15">
      <c r="A68" s="32"/>
      <c r="B68" s="35"/>
      <c r="C68" s="38"/>
      <c r="D68" s="21" t="s">
        <v>22</v>
      </c>
      <c r="E68" s="16">
        <v>35025</v>
      </c>
      <c r="F68" s="22"/>
    </row>
    <row r="69" spans="1:6" ht="27.95" customHeight="1" x14ac:dyDescent="0.15">
      <c r="A69" s="32"/>
      <c r="B69" s="35"/>
      <c r="C69" s="38"/>
      <c r="D69" s="21" t="s">
        <v>23</v>
      </c>
      <c r="E69" s="16">
        <v>7105.26</v>
      </c>
      <c r="F69" s="20"/>
    </row>
    <row r="70" spans="1:6" ht="27.95" customHeight="1" x14ac:dyDescent="0.15">
      <c r="A70" s="32"/>
      <c r="B70" s="35"/>
      <c r="C70" s="38"/>
      <c r="D70" s="21" t="s">
        <v>24</v>
      </c>
      <c r="E70" s="16">
        <v>13000</v>
      </c>
      <c r="F70" s="20"/>
    </row>
    <row r="71" spans="1:6" ht="27.95" customHeight="1" x14ac:dyDescent="0.15">
      <c r="A71" s="33"/>
      <c r="B71" s="36"/>
      <c r="C71" s="39"/>
      <c r="D71" s="11" t="s">
        <v>7</v>
      </c>
      <c r="E71" s="13">
        <f>SUM(E58:E70)</f>
        <v>715916.18</v>
      </c>
      <c r="F71" s="20"/>
    </row>
    <row r="72" spans="1:6" ht="27.95" customHeight="1" x14ac:dyDescent="0.15">
      <c r="A72" s="23" t="s">
        <v>25</v>
      </c>
      <c r="B72" s="7" t="s">
        <v>113</v>
      </c>
      <c r="C72" s="24">
        <v>2542546.2999999998</v>
      </c>
      <c r="D72" s="7"/>
      <c r="E72" s="9"/>
      <c r="F72" s="20"/>
    </row>
    <row r="73" spans="1:6" ht="27.95" customHeight="1" x14ac:dyDescent="0.15">
      <c r="A73" s="25" t="s">
        <v>26</v>
      </c>
      <c r="B73" s="26"/>
      <c r="C73" s="12">
        <f>C7+C10+C20+C39+C72+C57+C41+C44</f>
        <v>15201562.260000002</v>
      </c>
      <c r="D73" s="27"/>
      <c r="E73" s="28">
        <f>E7+E10+E20+E39+E71+E41+E57+E44</f>
        <v>11512522.07</v>
      </c>
    </row>
    <row r="74" spans="1:6" ht="24" customHeight="1" x14ac:dyDescent="0.15">
      <c r="C74" s="29"/>
      <c r="E74" s="29"/>
    </row>
    <row r="75" spans="1:6" x14ac:dyDescent="0.15">
      <c r="C75" s="29"/>
      <c r="E75" s="29">
        <v>11512522.07</v>
      </c>
    </row>
  </sheetData>
  <mergeCells count="11">
    <mergeCell ref="A58:A71"/>
    <mergeCell ref="B58:B71"/>
    <mergeCell ref="C58:C71"/>
    <mergeCell ref="A1:E1"/>
    <mergeCell ref="A4:A7"/>
    <mergeCell ref="A8:A10"/>
    <mergeCell ref="A21:A39"/>
    <mergeCell ref="A11:A20"/>
    <mergeCell ref="A45:A57"/>
    <mergeCell ref="A40:A41"/>
    <mergeCell ref="A42:A44"/>
  </mergeCells>
  <phoneticPr fontId="2" type="noConversion"/>
  <printOptions horizontalCentered="1"/>
  <pageMargins left="0.25" right="0.25" top="0.75" bottom="0.75" header="0.3" footer="0.3"/>
  <pageSetup paperSize="9" orientation="landscape" r:id="rId1"/>
  <headerFooter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2021-06-17T02:39:11Z</cp:lastPrinted>
  <dcterms:created xsi:type="dcterms:W3CDTF">2016-03-01T01:36:00Z</dcterms:created>
  <dcterms:modified xsi:type="dcterms:W3CDTF">2021-06-17T02:47:29Z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